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dasha/Desktop/Мои тренинги/Директ ПРО 2/Новая программа/Модуль 2/"/>
    </mc:Choice>
  </mc:AlternateContent>
  <xr:revisionPtr revIDLastSave="0" documentId="13_ncr:1_{41D6E6C0-C144-3D41-B0F4-AAFEB84A0527}" xr6:coauthVersionLast="47" xr6:coauthVersionMax="47" xr10:uidLastSave="{00000000-0000-0000-0000-000000000000}"/>
  <bookViews>
    <workbookView xWindow="0" yWindow="680" windowWidth="29920" windowHeight="17060" tabRatio="500" xr2:uid="{00000000-000D-0000-FFFF-FFFF00000000}"/>
  </bookViews>
  <sheets>
    <sheet name="показатели" sheetId="1" r:id="rId1"/>
    <sheet name="ключи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3" i="1" l="1"/>
  <c r="Q3" i="1"/>
  <c r="C5" i="1"/>
  <c r="B5" i="1"/>
  <c r="U3" i="1"/>
  <c r="F3" i="1"/>
  <c r="J3" i="1" s="1"/>
  <c r="L3" i="1" s="1"/>
  <c r="D3" i="1"/>
  <c r="U2" i="1"/>
  <c r="N2" i="1"/>
  <c r="H2" i="1" s="1"/>
  <c r="F2" i="1"/>
  <c r="J2" i="1" s="1"/>
  <c r="D2" i="1"/>
  <c r="N3" i="1" l="1"/>
  <c r="H3" i="1" s="1"/>
  <c r="G2" i="1"/>
  <c r="G3" i="1"/>
  <c r="D5" i="1"/>
  <c r="F5" i="1"/>
  <c r="J5" i="1"/>
  <c r="L2" i="1"/>
  <c r="P3" i="1"/>
  <c r="M3" i="1"/>
  <c r="E5" i="1" l="1"/>
  <c r="G5" i="1"/>
  <c r="I5" i="1"/>
  <c r="R3" i="1"/>
  <c r="S3" i="1" s="1"/>
  <c r="T3" i="1"/>
  <c r="P2" i="1"/>
  <c r="M2" i="1"/>
  <c r="L5" i="1"/>
  <c r="P5" i="1" l="1"/>
  <c r="R2" i="1"/>
  <c r="T2" i="1"/>
  <c r="K5" i="1"/>
  <c r="M5" i="1"/>
  <c r="S2" i="1" l="1"/>
  <c r="R5" i="1"/>
  <c r="O5" i="1"/>
  <c r="T5" i="1"/>
  <c r="S5" i="1" l="1"/>
  <c r="Q5" i="1"/>
  <c r="U5" i="1" s="1"/>
  <c r="N5" i="1" l="1"/>
  <c r="H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D1" authorId="0" shapeId="0" xr:uid="{00000000-0006-0000-0000-000004000000}">
      <text>
        <r>
          <rPr>
            <sz val="10"/>
            <color rgb="FF000000"/>
            <rFont val="Arial"/>
            <family val="2"/>
          </rPr>
          <t xml:space="preserve">Бюджет = клики </t>
        </r>
        <r>
          <rPr>
            <sz val="10"/>
            <color rgb="FF000000"/>
            <rFont val="Arial"/>
            <family val="2"/>
          </rPr>
          <t>×</t>
        </r>
        <r>
          <rPr>
            <sz val="10"/>
            <color rgb="FF000000"/>
            <rFont val="Arial"/>
            <family val="2"/>
          </rPr>
          <t xml:space="preserve"> CPC </t>
        </r>
        <r>
          <rPr>
            <sz val="10"/>
            <color rgb="FF000000"/>
            <rFont val="Arial"/>
            <family val="2"/>
          </rPr>
          <t>×</t>
        </r>
        <r>
          <rPr>
            <sz val="10"/>
            <color rgb="FF000000"/>
            <rFont val="Arial"/>
            <family val="2"/>
          </rPr>
          <t xml:space="preserve"> (1 + НДС). Прогноз бюджета отдаёт цены без НДС, фактическое списание больше на ставку налога; ставка — в параметрах под таблицей.</t>
        </r>
      </text>
    </comment>
    <comment ref="H1" authorId="0" shapeId="0" xr:uid="{00000000-0006-0000-0000-000005000000}">
      <text>
        <r>
          <rPr>
            <sz val="10"/>
            <color rgb="FF000000"/>
            <rFont val="Arial"/>
            <family val="2"/>
          </rPr>
          <t xml:space="preserve">Допустимый CPL = Допустимый CPO </t>
        </r>
        <r>
          <rPr>
            <sz val="10"/>
            <color rgb="FF000000"/>
            <rFont val="Arial"/>
            <family val="2"/>
          </rPr>
          <t>×</t>
        </r>
        <r>
          <rPr>
            <sz val="10"/>
            <color rgb="FF000000"/>
            <rFont val="Arial"/>
            <family val="2"/>
          </rPr>
          <t xml:space="preserve"> CV в продажу </t>
        </r>
        <r>
          <rPr>
            <sz val="10"/>
            <color rgb="FF000000"/>
            <rFont val="Arial"/>
            <family val="2"/>
          </rPr>
          <t>×</t>
        </r>
        <r>
          <rPr>
            <sz val="10"/>
            <color rgb="FF000000"/>
            <rFont val="Arial"/>
            <family val="2"/>
          </rPr>
          <t xml:space="preserve"> доходимость. Если клиент назвал предельную цену заявки напрямую — впишите её сюда значением.</t>
        </r>
      </text>
    </comment>
    <comment ref="I1" authorId="0" shapeId="0" xr:uid="{00000000-0006-0000-0000-000006000000}">
      <text>
        <r>
          <rPr>
            <sz val="10"/>
            <color rgb="FF000000"/>
            <rFont val="Arial"/>
            <family val="2"/>
          </rPr>
          <t>Для одношаговой воронки оставьте 100%. Для двухшаговой впишите долю дошедших до промежуточного шага (замер, вебинар, приём).</t>
        </r>
      </text>
    </comment>
    <comment ref="N1" authorId="0" shapeId="0" xr:uid="{00000000-0006-0000-0000-000008000000}">
      <text>
        <r>
          <rPr>
            <sz val="10"/>
            <color rgb="FF000000"/>
            <rFont val="Arial"/>
            <family val="2"/>
          </rPr>
          <t xml:space="preserve">Допустимый CPO = средний чек </t>
        </r>
        <r>
          <rPr>
            <sz val="10"/>
            <color rgb="FF000000"/>
            <rFont val="Arial"/>
            <family val="2"/>
          </rPr>
          <t>×</t>
        </r>
        <r>
          <rPr>
            <sz val="10"/>
            <color rgb="FF000000"/>
            <rFont val="Arial"/>
            <family val="2"/>
          </rPr>
          <t xml:space="preserve"> маржинальность </t>
        </r>
        <r>
          <rPr>
            <sz val="10"/>
            <color rgb="FF000000"/>
            <rFont val="Arial"/>
            <family val="2"/>
          </rPr>
          <t>×</t>
        </r>
        <r>
          <rPr>
            <sz val="10"/>
            <color rgb="FF000000"/>
            <rFont val="Arial"/>
            <family val="2"/>
          </rPr>
          <t xml:space="preserve"> доля прибыли в рекламу (параметр внизу).</t>
        </r>
      </text>
    </comment>
    <comment ref="U1" authorId="0" shapeId="0" xr:uid="{00000000-0006-0000-0000-000009000000}">
      <text>
        <r>
          <rPr>
            <sz val="10"/>
            <color rgb="FF000000"/>
            <rFont val="Arial"/>
            <family val="2"/>
          </rPr>
          <t xml:space="preserve">Допустимый ДРР = маржинальность </t>
        </r>
        <r>
          <rPr>
            <sz val="10"/>
            <color rgb="FF000000"/>
            <rFont val="Arial"/>
            <family val="2"/>
          </rPr>
          <t>×</t>
        </r>
        <r>
          <rPr>
            <sz val="10"/>
            <color rgb="FF000000"/>
            <rFont val="Arial"/>
            <family val="2"/>
          </rPr>
          <t xml:space="preserve"> доля прибыли в рекламу. Для прямых продаж сравнивайте с прогнозным ДРР.</t>
        </r>
      </text>
    </comment>
    <comment ref="A3" authorId="0" shapeId="0" xr:uid="{00000000-0006-0000-0000-000001000000}">
      <text>
        <r>
          <rPr>
            <sz val="10"/>
            <rFont val="Arial"/>
            <family val="2"/>
          </rPr>
          <t>Строка РСЯ заполняется вручную: клики ×3–×5 от Поиска, цена клика ÷3, CV сайта ÷3.</t>
        </r>
      </text>
    </comment>
    <comment ref="B9" authorId="0" shapeId="0" xr:uid="{00000000-0006-0000-0000-000002000000}">
      <text>
        <r>
          <rPr>
            <sz val="10"/>
            <color rgb="FF000000"/>
            <rFont val="Arial"/>
            <family val="2"/>
          </rPr>
          <t xml:space="preserve">Ответ клиента из памятки. Если клиент назвал сумму, которую оставляет себе с продажи: доля = 1 − сумма </t>
        </r>
        <r>
          <rPr>
            <sz val="10"/>
            <color rgb="FF000000"/>
            <rFont val="Arial"/>
            <family val="2"/>
          </rPr>
          <t>÷</t>
        </r>
        <r>
          <rPr>
            <sz val="10"/>
            <color rgb="FF000000"/>
            <rFont val="Arial"/>
            <family val="2"/>
          </rPr>
          <t xml:space="preserve"> (средний чек </t>
        </r>
        <r>
          <rPr>
            <sz val="10"/>
            <color rgb="FF000000"/>
            <rFont val="Arial"/>
            <family val="2"/>
          </rPr>
          <t>×</t>
        </r>
        <r>
          <rPr>
            <sz val="10"/>
            <color rgb="FF000000"/>
            <rFont val="Arial"/>
            <family val="2"/>
          </rPr>
          <t xml:space="preserve"> маржинальность).</t>
        </r>
      </text>
    </comment>
    <comment ref="B10" authorId="0" shapeId="0" xr:uid="{00000000-0006-0000-0000-000003000000}">
      <text>
        <r>
          <rPr>
            <sz val="10"/>
            <color rgb="FF000000"/>
            <rFont val="Arial"/>
            <family val="2"/>
          </rPr>
          <t>Ставка на момент записи — 22%, проверяйте актуальную. Поставьте 0, чтобы считать без НДС.</t>
        </r>
      </text>
    </comment>
  </commentList>
</comments>
</file>

<file path=xl/sharedStrings.xml><?xml version="1.0" encoding="utf-8"?>
<sst xmlns="http://schemas.openxmlformats.org/spreadsheetml/2006/main" count="26" uniqueCount="26">
  <si>
    <t>Клики</t>
  </si>
  <si>
    <t>CPC (ср. цена клика)</t>
  </si>
  <si>
    <t>Бюджет в мес</t>
  </si>
  <si>
    <t>CV сайта</t>
  </si>
  <si>
    <t>Кол-во лидов</t>
  </si>
  <si>
    <t>Прогнозный CPL (стоимость лида)</t>
  </si>
  <si>
    <t>Допустимый CPL</t>
  </si>
  <si>
    <t>Доходимость до след. шага</t>
  </si>
  <si>
    <t>Дошло до шага</t>
  </si>
  <si>
    <t>CV в продажу</t>
  </si>
  <si>
    <t>Кол-во продаж</t>
  </si>
  <si>
    <t>Прогнозный CPO (стоимость продажи)</t>
  </si>
  <si>
    <t>Допустимый CPO</t>
  </si>
  <si>
    <t>Ср чек</t>
  </si>
  <si>
    <t>Выручка</t>
  </si>
  <si>
    <t>Маржинальность</t>
  </si>
  <si>
    <t>Прибыль</t>
  </si>
  <si>
    <t>ROMI %</t>
  </si>
  <si>
    <t>Прогнозный ДРР</t>
  </si>
  <si>
    <t>Допустимый ДРР</t>
  </si>
  <si>
    <t>Поиск</t>
  </si>
  <si>
    <t>РСЯ</t>
  </si>
  <si>
    <t>Всего</t>
  </si>
  <si>
    <t>Параметры</t>
  </si>
  <si>
    <t>Доля прибыли с продажи в рекламу</t>
  </si>
  <si>
    <t>НДС на рекламный бюджет (0 — не учитывать)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</si>
</sst>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 ₽&quot;"/>
    <numFmt numFmtId="165" formatCode="0.0%"/>
  </numFmts>
  <fonts count="7" x14ac:knownFonts="1">
    <font>
      <sz val="11"/>
      <color theme="1"/>
      <name val="Calibri"/>
      <family val="2"/>
      <charset val="1"/>
    </font>
    <font>
      <sz val="10"/>
      <name val="Arial"/>
      <family val="2"/>
    </font>
    <font>
      <b/>
      <sz val="10"/>
      <name val="Cambria"/>
      <family val="1"/>
    </font>
    <font>
      <b/>
      <sz val="10"/>
      <color rgb="FF0070C0"/>
      <name val="Cambria"/>
      <family val="1"/>
    </font>
    <font>
      <b/>
      <sz val="11"/>
      <name val="Cambria"/>
      <family val="1"/>
    </font>
    <font>
      <sz val="11"/>
      <color rgb="FF0070C0"/>
      <name val="Cambria"/>
      <family val="1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3" fontId="0" fillId="0" borderId="1" xfId="0" applyNumberFormat="1" applyBorder="1"/>
    <xf numFmtId="164" fontId="0" fillId="0" borderId="1" xfId="0" applyNumberFormat="1" applyBorder="1"/>
    <xf numFmtId="165" fontId="0" fillId="0" borderId="1" xfId="0" applyNumberFormat="1" applyBorder="1"/>
    <xf numFmtId="0" fontId="0" fillId="0" borderId="1" xfId="0" applyBorder="1"/>
    <xf numFmtId="3" fontId="0" fillId="3" borderId="1" xfId="0" applyNumberFormat="1" applyFill="1" applyBorder="1"/>
    <xf numFmtId="164" fontId="0" fillId="3" borderId="1" xfId="0" applyNumberFormat="1" applyFill="1" applyBorder="1"/>
    <xf numFmtId="165" fontId="0" fillId="3" borderId="1" xfId="0" applyNumberFormat="1" applyFill="1" applyBorder="1"/>
    <xf numFmtId="0" fontId="0" fillId="3" borderId="1" xfId="0" applyFill="1" applyBorder="1"/>
    <xf numFmtId="0" fontId="4" fillId="0" borderId="0" xfId="0" applyFont="1"/>
    <xf numFmtId="0" fontId="5" fillId="0" borderId="0" xfId="0" applyFont="1"/>
    <xf numFmtId="9" fontId="0" fillId="0" borderId="0" xfId="0" applyNumberFormat="1"/>
  </cellXfs>
  <cellStyles count="1">
    <cellStyle name="Обычный" xfId="0" builtinId="0"/>
  </cellStyles>
  <dxfs count="1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259B146-B0D7-7B4C-8F2A-9D8911E0222B}">
  <we:reference id="wa200009404" version="1.0.0.8" store="en-US" storeType="OMEX"/>
  <we:alternateReferences>
    <we:reference id="wa200009404" version="1.0.0.8" store="en-US" storeType="OMEX"/>
  </we:alternateReferences>
  <we:properties>
    <we:property name="claude.fileId" value="&quot;f32674a2-b0e2-4406-a404-d6832bd8f4cc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"/>
  <sheetViews>
    <sheetView tabSelected="1" zoomScaleNormal="100" workbookViewId="0">
      <pane xSplit="1" topLeftCell="B1" activePane="topRight" state="frozen"/>
      <selection pane="topRight" activeCell="F14" sqref="F14"/>
    </sheetView>
  </sheetViews>
  <sheetFormatPr baseColWidth="10" defaultColWidth="8.6640625" defaultRowHeight="15" x14ac:dyDescent="0.2"/>
  <cols>
    <col min="1" max="1" width="34" customWidth="1"/>
    <col min="2" max="21" width="12.5" customWidth="1"/>
  </cols>
  <sheetData>
    <row r="1" spans="1:21" ht="61" customHeight="1" x14ac:dyDescent="0.2">
      <c r="A1" s="1"/>
      <c r="B1" s="2" t="s">
        <v>0</v>
      </c>
      <c r="C1" s="2" t="s">
        <v>1</v>
      </c>
      <c r="D1" s="1" t="s">
        <v>2</v>
      </c>
      <c r="E1" s="2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2" t="s">
        <v>9</v>
      </c>
      <c r="L1" s="1" t="s">
        <v>10</v>
      </c>
      <c r="M1" s="1" t="s">
        <v>11</v>
      </c>
      <c r="N1" s="1" t="s">
        <v>12</v>
      </c>
      <c r="O1" s="2" t="s">
        <v>13</v>
      </c>
      <c r="P1" s="1" t="s">
        <v>14</v>
      </c>
      <c r="Q1" s="2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 x14ac:dyDescent="0.2">
      <c r="A2" s="3" t="s">
        <v>20</v>
      </c>
      <c r="B2" s="4">
        <v>1000</v>
      </c>
      <c r="C2" s="5">
        <v>200</v>
      </c>
      <c r="D2" s="5">
        <f>B2*C2*(1+$B$10)</f>
        <v>244000</v>
      </c>
      <c r="E2" s="6">
        <v>0.05</v>
      </c>
      <c r="F2" s="7">
        <f>B2*E2</f>
        <v>50</v>
      </c>
      <c r="G2" s="5">
        <f>D2/F2</f>
        <v>4880</v>
      </c>
      <c r="H2" s="5">
        <f>N2*K2*I2</f>
        <v>7500</v>
      </c>
      <c r="I2" s="6">
        <v>1</v>
      </c>
      <c r="J2" s="7">
        <f>F2*I2</f>
        <v>50</v>
      </c>
      <c r="K2" s="6">
        <v>0.3</v>
      </c>
      <c r="L2" s="7">
        <f>J2*K2</f>
        <v>15</v>
      </c>
      <c r="M2" s="5">
        <f>D2/L2</f>
        <v>16266.666666666666</v>
      </c>
      <c r="N2" s="5">
        <f>O2*Q2*$B$9</f>
        <v>25000</v>
      </c>
      <c r="O2" s="5">
        <v>100000</v>
      </c>
      <c r="P2" s="5">
        <f>L2*O2</f>
        <v>1500000</v>
      </c>
      <c r="Q2" s="6">
        <v>0.5</v>
      </c>
      <c r="R2" s="5">
        <f>P2*Q2</f>
        <v>750000</v>
      </c>
      <c r="S2" s="6">
        <f>(R2-D2)/D2</f>
        <v>2.0737704918032787</v>
      </c>
      <c r="T2" s="6">
        <f>D2/P2</f>
        <v>0.16266666666666665</v>
      </c>
      <c r="U2" s="6">
        <f>Q2*$B$9</f>
        <v>0.25</v>
      </c>
    </row>
    <row r="3" spans="1:21" x14ac:dyDescent="0.2">
      <c r="A3" s="3" t="s">
        <v>21</v>
      </c>
      <c r="B3" s="4">
        <v>3500</v>
      </c>
      <c r="C3" s="5">
        <v>65</v>
      </c>
      <c r="D3" s="5">
        <f>B3*C3*(1+$B$10)</f>
        <v>277550</v>
      </c>
      <c r="E3" s="6">
        <v>0.02</v>
      </c>
      <c r="F3" s="7">
        <f>B3*E3</f>
        <v>70</v>
      </c>
      <c r="G3" s="5">
        <f>D3/F3</f>
        <v>3965</v>
      </c>
      <c r="H3" s="5">
        <f>N3*K3*I3</f>
        <v>7500</v>
      </c>
      <c r="I3" s="6">
        <v>1</v>
      </c>
      <c r="J3" s="7">
        <f>F3*I3</f>
        <v>70</v>
      </c>
      <c r="K3" s="6">
        <v>0.3</v>
      </c>
      <c r="L3" s="7">
        <f>J3*K3</f>
        <v>21</v>
      </c>
      <c r="M3" s="5">
        <f>D3/L3</f>
        <v>13216.666666666666</v>
      </c>
      <c r="N3" s="5">
        <f>O3*Q3*$B$9</f>
        <v>25000</v>
      </c>
      <c r="O3" s="5">
        <f>O2</f>
        <v>100000</v>
      </c>
      <c r="P3" s="5">
        <f>L3*O3</f>
        <v>2100000</v>
      </c>
      <c r="Q3" s="6">
        <f>Q2</f>
        <v>0.5</v>
      </c>
      <c r="R3" s="5">
        <f>P3*Q3</f>
        <v>1050000</v>
      </c>
      <c r="S3" s="6">
        <f>(R3-D3)/D3</f>
        <v>2.7831021437578816</v>
      </c>
      <c r="T3" s="6">
        <f>D3/P3</f>
        <v>0.13216666666666665</v>
      </c>
      <c r="U3" s="6">
        <f>Q3*$B$9</f>
        <v>0.25</v>
      </c>
    </row>
    <row r="5" spans="1:21" x14ac:dyDescent="0.2">
      <c r="A5" s="3" t="s">
        <v>22</v>
      </c>
      <c r="B5" s="8">
        <f>SUM(B2:B3)</f>
        <v>4500</v>
      </c>
      <c r="C5" s="9">
        <f>SUMPRODUCT(B2:B3,C2:C3)/SUM(B2:B3)</f>
        <v>95</v>
      </c>
      <c r="D5" s="9">
        <f>SUM(D2:D3)</f>
        <v>521550</v>
      </c>
      <c r="E5" s="10">
        <f>F5/B5</f>
        <v>2.6666666666666668E-2</v>
      </c>
      <c r="F5" s="11">
        <f>SUM(F2:F3)</f>
        <v>120</v>
      </c>
      <c r="G5" s="9">
        <f>D5/F5</f>
        <v>4346.25</v>
      </c>
      <c r="H5" s="9">
        <f>N5*K5*I5</f>
        <v>7500</v>
      </c>
      <c r="I5" s="10">
        <f>J5/F5</f>
        <v>1</v>
      </c>
      <c r="J5" s="11">
        <f>SUM(J2:J3)</f>
        <v>120</v>
      </c>
      <c r="K5" s="10">
        <f>L5/J5</f>
        <v>0.3</v>
      </c>
      <c r="L5" s="11">
        <f>SUM(L2:L3)</f>
        <v>36</v>
      </c>
      <c r="M5" s="9">
        <f>D5/L5</f>
        <v>14487.5</v>
      </c>
      <c r="N5" s="9">
        <f>O5*Q5*$B$9</f>
        <v>25000</v>
      </c>
      <c r="O5" s="9">
        <f>P5/L5</f>
        <v>100000</v>
      </c>
      <c r="P5" s="9">
        <f>SUM(P2:P3)</f>
        <v>3600000</v>
      </c>
      <c r="Q5" s="10">
        <f>R5/P5</f>
        <v>0.5</v>
      </c>
      <c r="R5" s="9">
        <f>SUM(R2:R3)</f>
        <v>1800000</v>
      </c>
      <c r="S5" s="10">
        <f>(R5-D5)/D5</f>
        <v>2.4512510785159622</v>
      </c>
      <c r="T5" s="10">
        <f>D5/P5</f>
        <v>0.144875</v>
      </c>
      <c r="U5" s="10">
        <f>Q5*$B$9</f>
        <v>0.25</v>
      </c>
    </row>
    <row r="8" spans="1:21" x14ac:dyDescent="0.2">
      <c r="A8" s="12" t="s">
        <v>23</v>
      </c>
    </row>
    <row r="9" spans="1:21" x14ac:dyDescent="0.2">
      <c r="A9" s="13" t="s">
        <v>24</v>
      </c>
      <c r="B9" s="14">
        <v>0.5</v>
      </c>
    </row>
    <row r="10" spans="1:21" x14ac:dyDescent="0.2">
      <c r="A10" s="13" t="s">
        <v>25</v>
      </c>
      <c r="B10" s="14">
        <v>0.22</v>
      </c>
    </row>
  </sheetData>
  <conditionalFormatting sqref="G2:G3">
    <cfRule type="expression" dxfId="11" priority="2">
      <formula>G2&gt;H2</formula>
    </cfRule>
    <cfRule type="expression" dxfId="10" priority="3">
      <formula>G2&lt;=H2</formula>
    </cfRule>
  </conditionalFormatting>
  <conditionalFormatting sqref="G5">
    <cfRule type="expression" dxfId="9" priority="4">
      <formula>G5&gt;H5</formula>
    </cfRule>
    <cfRule type="expression" dxfId="8" priority="5">
      <formula>G5&lt;=H5</formula>
    </cfRule>
  </conditionalFormatting>
  <conditionalFormatting sqref="M2:M3">
    <cfRule type="expression" dxfId="7" priority="6">
      <formula>M2&gt;N2</formula>
    </cfRule>
    <cfRule type="expression" dxfId="6" priority="7">
      <formula>M2&lt;=N2</formula>
    </cfRule>
  </conditionalFormatting>
  <conditionalFormatting sqref="M5">
    <cfRule type="expression" dxfId="5" priority="8">
      <formula>M5&gt;N5</formula>
    </cfRule>
    <cfRule type="expression" dxfId="4" priority="9">
      <formula>M5&lt;=N5</formula>
    </cfRule>
  </conditionalFormatting>
  <conditionalFormatting sqref="T2:T3">
    <cfRule type="expression" dxfId="3" priority="10">
      <formula>T2&gt;U2</formula>
    </cfRule>
    <cfRule type="expression" dxfId="2" priority="11">
      <formula>T2&lt;=U2</formula>
    </cfRule>
  </conditionalFormatting>
  <conditionalFormatting sqref="T5">
    <cfRule type="expression" dxfId="1" priority="12">
      <formula>T5&gt;U5</formula>
    </cfRule>
    <cfRule type="expression" dxfId="0" priority="13">
      <formula>T5&lt;=U5</formula>
    </cfRule>
  </conditionalFormatting>
  <pageMargins left="0.75" right="0.75" top="1" bottom="1" header="0.511811023622047" footer="0.511811023622047"/>
  <pageSetup paperSize="9" orientation="portrait" horizontalDpi="300" verticalDpi="300"/>
  <ignoredErrors>
    <ignoredError sqref="C5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baseColWidth="10" defaultColWidth="8.6640625" defaultRowHeight="15" x14ac:dyDescent="0.2"/>
  <sheetData/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показатели</vt:lpstr>
      <vt:lpstr>ключи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Microsoft Office User</cp:lastModifiedBy>
  <cp:revision>0</cp:revision>
  <dcterms:created xsi:type="dcterms:W3CDTF">2026-07-09T08:03:53Z</dcterms:created>
  <dcterms:modified xsi:type="dcterms:W3CDTF">2026-07-10T09:19:52Z</dcterms:modified>
  <dc:language>en-US</dc:language>
</cp:coreProperties>
</file>